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667027455f4387/Escritorio/Presupuesto/Reporte dinamico/"/>
    </mc:Choice>
  </mc:AlternateContent>
  <xr:revisionPtr revIDLastSave="33" documentId="8_{EE36E7C1-335D-4841-BBA9-48DC2D3F406B}" xr6:coauthVersionLast="47" xr6:coauthVersionMax="47" xr10:uidLastSave="{974DF6ED-A855-4977-B1EA-ED82A3D3B8AB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94" i="1"/>
  <c r="N94" i="1"/>
  <c r="M94" i="1"/>
  <c r="N81" i="1"/>
  <c r="L81" i="1"/>
  <c r="M81" i="1"/>
  <c r="O57" i="1"/>
  <c r="O56" i="1"/>
  <c r="O55" i="1"/>
  <c r="O54" i="1"/>
  <c r="O53" i="1"/>
  <c r="O35" i="1"/>
  <c r="O34" i="1"/>
  <c r="O33" i="1"/>
  <c r="O32" i="1"/>
  <c r="O26" i="1"/>
  <c r="O25" i="1"/>
  <c r="O52" i="1"/>
  <c r="O51" i="1"/>
  <c r="O50" i="1"/>
  <c r="O49" i="1"/>
  <c r="O48" i="1"/>
  <c r="O47" i="1"/>
  <c r="O46" i="1"/>
  <c r="O45" i="1"/>
  <c r="O44" i="1"/>
  <c r="O43" i="1"/>
  <c r="O40" i="1"/>
  <c r="O41" i="1"/>
  <c r="O39" i="1"/>
  <c r="O38" i="1"/>
  <c r="O37" i="1"/>
  <c r="O36" i="1"/>
  <c r="O27" i="1"/>
  <c r="O28" i="1"/>
  <c r="O29" i="1"/>
  <c r="O30" i="1"/>
  <c r="O9" i="1"/>
  <c r="O11" i="1"/>
  <c r="O15" i="1"/>
  <c r="O24" i="1"/>
  <c r="O22" i="1"/>
  <c r="O17" i="1"/>
  <c r="O18" i="1"/>
  <c r="O19" i="1"/>
  <c r="O20" i="1"/>
  <c r="O21" i="1"/>
  <c r="O23" i="1"/>
  <c r="O16" i="1"/>
  <c r="O10" i="1"/>
  <c r="O12" i="1"/>
  <c r="O14" i="1"/>
  <c r="O42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L94" i="1"/>
  <c r="K81" i="1"/>
  <c r="K94" i="1" s="1"/>
  <c r="J81" i="1"/>
  <c r="J94" i="1" s="1"/>
  <c r="I81" i="1"/>
  <c r="I94" i="1" s="1"/>
  <c r="H81" i="1"/>
  <c r="H94" i="1" s="1"/>
  <c r="G53" i="1"/>
  <c r="G81" i="1" s="1"/>
  <c r="G94" i="1" s="1"/>
  <c r="O81" i="1" l="1"/>
  <c r="F81" i="1"/>
  <c r="F94" i="1" s="1"/>
  <c r="E81" i="1"/>
  <c r="E94" i="1" s="1"/>
  <c r="D81" i="1"/>
  <c r="D94" i="1" s="1"/>
  <c r="C81" i="1" l="1"/>
  <c r="B94" i="1" l="1"/>
  <c r="C94" i="1" l="1"/>
</calcChain>
</file>

<file path=xl/sharedStrings.xml><?xml version="1.0" encoding="utf-8"?>
<sst xmlns="http://schemas.openxmlformats.org/spreadsheetml/2006/main" count="111" uniqueCount="111">
  <si>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</si>
  <si>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</si>
  <si>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</si>
  <si>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</si>
  <si>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</si>
  <si>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</si>
  <si>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</si>
  <si>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</si>
  <si>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</si>
  <si>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</si>
  <si>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</si>
  <si>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</si>
  <si>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</si>
  <si>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</si>
  <si>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</si>
  <si>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</si>
  <si>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</si>
  <si>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</si>
  <si>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</si>
  <si>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</si>
  <si>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</si>
  <si>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</si>
  <si>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</si>
  <si>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</si>
  <si>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</si>
  <si>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</si>
  <si>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</si>
  <si>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</si>
  <si>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</si>
  <si>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</si>
  <si>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</si>
  <si>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</si>
  <si>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</si>
  <si>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</si>
  <si>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</si>
  <si>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</si>
  <si>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</si>
  <si>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</si>
  <si>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</si>
  <si>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</si>
  <si>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</si>
  <si>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</si>
  <si>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</si>
  <si>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</si>
  <si>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</si>
  <si>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</si>
  <si>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</si>
  <si>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</si>
  <si>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</si>
  <si>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</si>
  <si>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</si>
  <si>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</si>
  <si>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</si>
  <si>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</si>
  <si>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</si>
  <si>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</si>
  <si>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</si>
  <si>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</si>
  <si>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</si>
  <si>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</si>
  <si>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</si>
  <si>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</si>
  <si>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</si>
  <si>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</si>
  <si>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</si>
  <si>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</si>
  <si>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</si>
  <si>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</si>
  <si>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</si>
  <si>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</si>
  <si>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</si>
  <si>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</si>
  <si>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</si>
  <si>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</si>
  <si>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</si>
  <si>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</si>
  <si>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</si>
  <si>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</si>
  <si>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</si>
  <si>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</si>
  <si>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</si>
  <si>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</si>
  <si>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</si>
  <si>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</si>
  <si>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</si>
  <si>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</si>
  <si>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</si>
  <si>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</si>
  <si>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</si>
  <si>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Encargada Div. Contabilidad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</si>
  <si>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</si>
  <si>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</si>
  <si>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</si>
  <si>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</si>
  <si>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</si>
  <si>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Año 2021</t>
  </si>
  <si>
    <t>Claribel Abreu</t>
  </si>
  <si>
    <t>Angel David Taveras Difo</t>
  </si>
  <si>
    <t>Febrero</t>
  </si>
  <si>
    <t>Marzo</t>
  </si>
  <si>
    <t>Abril</t>
  </si>
  <si>
    <t>Mayo</t>
  </si>
  <si>
    <t>Junio</t>
  </si>
  <si>
    <t>Encargada Administrativa Financiera</t>
  </si>
  <si>
    <t>Aura M. Segura Matos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</si>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</sst>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4" fontId="12" fillId="3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7" fillId="0" borderId="8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left" indent="4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0" fillId="0" borderId="4" xfId="3" applyFont="1" applyBorder="1"/>
    <xf numFmtId="43" fontId="7" fillId="0" borderId="4" xfId="3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 indent="4"/>
    </xf>
    <xf numFmtId="49" fontId="5" fillId="0" borderId="8" xfId="0" applyNumberFormat="1" applyFont="1" applyBorder="1" applyAlignment="1">
      <alignment horizontal="left" indent="4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4</xdr:row>
      <xdr:rowOff>41275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0</xdr:row>
      <xdr:rowOff>161925</xdr:rowOff>
    </xdr:from>
    <xdr:to>
      <xdr:col>14</xdr:col>
      <xdr:colOff>1019175</xdr:colOff>
      <xdr:row>4</xdr:row>
      <xdr:rowOff>69850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showGridLines="0" tabSelected="1" view="pageBreakPreview" topLeftCell="A47" zoomScaleNormal="100" zoomScaleSheetLayoutView="100" workbookViewId="0">
      <selection activeCell="N48" sqref="N48"/>
    </sheetView>
  </sheetViews>
  <sheetFormatPr baseColWidth="10" defaultColWidth="9.140625" defaultRowHeight="15" x14ac:dyDescent="0.25"/>
  <cols>
    <col min="1" max="1" width="66.5703125" customWidth="1"/>
    <col min="2" max="2" width="14.140625" customWidth="1"/>
    <col min="3" max="14" width="20.42578125" customWidth="1"/>
    <col min="15" max="15" width="21.85546875" bestFit="1" customWidth="1"/>
  </cols>
  <sheetData>
    <row r="1" spans="1:15" ht="20.25" x14ac:dyDescent="0.3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0.25" x14ac:dyDescent="0.3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0.25" x14ac:dyDescent="0.3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1" x14ac:dyDescent="0.35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x14ac:dyDescent="0.25">
      <c r="A5" s="66"/>
      <c r="B5" s="66"/>
      <c r="C5" s="66"/>
      <c r="D5" s="39"/>
      <c r="E5" s="40"/>
      <c r="F5" s="42"/>
      <c r="G5" s="44"/>
      <c r="H5" s="45"/>
      <c r="I5" s="47"/>
      <c r="J5" s="52"/>
      <c r="K5" s="54"/>
      <c r="L5" s="56"/>
      <c r="M5" s="58"/>
      <c r="N5" s="62"/>
    </row>
    <row r="6" spans="1:15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" t="s">
        <v>1</v>
      </c>
      <c r="B7" s="2" t="s">
        <v>24</v>
      </c>
      <c r="C7" s="2" t="s">
        <v>25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26</v>
      </c>
    </row>
    <row r="8" spans="1:15" x14ac:dyDescent="0.25">
      <c r="A8" s="14" t="s">
        <v>2</v>
      </c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5"/>
    </row>
    <row r="9" spans="1:15" s="8" customFormat="1" x14ac:dyDescent="0.25">
      <c r="A9" s="61" t="s">
        <v>3</v>
      </c>
      <c r="B9" s="61"/>
      <c r="C9" s="35">
        <v>3491916.17</v>
      </c>
      <c r="D9" s="35">
        <v>4738965</v>
      </c>
      <c r="E9" s="35">
        <v>4137366.99</v>
      </c>
      <c r="F9" s="35">
        <v>3841525.97</v>
      </c>
      <c r="G9" s="35">
        <v>3901052.53</v>
      </c>
      <c r="H9" s="35">
        <v>3805087.4</v>
      </c>
      <c r="I9" s="35">
        <v>4159528.2</v>
      </c>
      <c r="J9" s="35">
        <v>3759772.62</v>
      </c>
      <c r="K9" s="35">
        <v>3890552.86</v>
      </c>
      <c r="L9" s="35">
        <v>3994078.46</v>
      </c>
      <c r="M9" s="35">
        <v>9654378.0600000005</v>
      </c>
      <c r="N9" s="35">
        <v>6942215.6200000001</v>
      </c>
      <c r="O9" s="49">
        <f>SUM(C9:N9)</f>
        <v>56316439.880000003</v>
      </c>
    </row>
    <row r="10" spans="1:15" x14ac:dyDescent="0.25">
      <c r="A10" s="21" t="s">
        <v>4</v>
      </c>
      <c r="B10" s="5"/>
      <c r="C10" s="36">
        <v>2864100</v>
      </c>
      <c r="D10" s="36">
        <v>3916433.33</v>
      </c>
      <c r="E10" s="36">
        <v>3364649.69</v>
      </c>
      <c r="F10" s="36">
        <v>3099100</v>
      </c>
      <c r="G10" s="36">
        <v>3195085.23</v>
      </c>
      <c r="H10" s="36">
        <v>3078100</v>
      </c>
      <c r="I10" s="36">
        <v>3120100</v>
      </c>
      <c r="J10" s="36">
        <v>3050933.33</v>
      </c>
      <c r="K10" s="36">
        <v>3165632.07</v>
      </c>
      <c r="L10" s="36">
        <v>3270998.94</v>
      </c>
      <c r="M10" s="36">
        <v>6392880.54</v>
      </c>
      <c r="N10" s="36">
        <v>3436347.34</v>
      </c>
      <c r="O10" s="50">
        <f>SUM(C10:N10)</f>
        <v>41954360.469999999</v>
      </c>
    </row>
    <row r="11" spans="1:15" x14ac:dyDescent="0.25">
      <c r="A11" s="21" t="s">
        <v>5</v>
      </c>
      <c r="B11" s="4"/>
      <c r="C11" s="36">
        <v>208000</v>
      </c>
      <c r="D11" s="36">
        <v>208000</v>
      </c>
      <c r="E11" s="36">
        <v>244000</v>
      </c>
      <c r="F11" s="36">
        <v>226000</v>
      </c>
      <c r="G11" s="36">
        <v>214000</v>
      </c>
      <c r="H11" s="36">
        <v>238000</v>
      </c>
      <c r="I11" s="36">
        <v>581000</v>
      </c>
      <c r="J11" s="36">
        <v>226000</v>
      </c>
      <c r="K11" s="36">
        <v>226000</v>
      </c>
      <c r="L11" s="36">
        <v>226000</v>
      </c>
      <c r="M11" s="36">
        <v>2803016.66</v>
      </c>
      <c r="N11" s="36">
        <v>2983652.33</v>
      </c>
      <c r="O11" s="50">
        <f>SUM(C11:N11)</f>
        <v>8383668.9900000002</v>
      </c>
    </row>
    <row r="12" spans="1:15" x14ac:dyDescent="0.25">
      <c r="A12" s="21" t="s">
        <v>6</v>
      </c>
      <c r="B12" s="5"/>
      <c r="C12" s="28">
        <v>0</v>
      </c>
      <c r="D12" s="36">
        <v>36750</v>
      </c>
      <c r="E12" s="36">
        <v>73500</v>
      </c>
      <c r="F12" s="36">
        <v>36750</v>
      </c>
      <c r="G12" s="36">
        <v>36750</v>
      </c>
      <c r="H12" s="36">
        <v>36750</v>
      </c>
      <c r="I12" s="28">
        <v>0</v>
      </c>
      <c r="J12" s="36">
        <v>30854.48</v>
      </c>
      <c r="K12" s="36">
        <v>35942.400000000001</v>
      </c>
      <c r="L12" s="36">
        <v>35326.53</v>
      </c>
      <c r="M12" s="28">
        <v>0</v>
      </c>
      <c r="N12" s="36">
        <v>70972.36</v>
      </c>
      <c r="O12" s="50">
        <f t="shared" ref="O12:O14" si="0">SUM(C12:N12)</f>
        <v>393595.77</v>
      </c>
    </row>
    <row r="13" spans="1:15" x14ac:dyDescent="0.25">
      <c r="A13" s="21" t="s">
        <v>51</v>
      </c>
      <c r="B13" s="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SUM(C13:N13)</f>
        <v>0</v>
      </c>
    </row>
    <row r="14" spans="1:15" x14ac:dyDescent="0.25">
      <c r="A14" s="21" t="s">
        <v>7</v>
      </c>
      <c r="B14" s="4"/>
      <c r="C14" s="36">
        <v>419816.17</v>
      </c>
      <c r="D14" s="36">
        <v>577781.67000000004</v>
      </c>
      <c r="E14" s="36">
        <v>455217.3</v>
      </c>
      <c r="F14" s="36">
        <v>479675.97</v>
      </c>
      <c r="G14" s="36">
        <v>455217.3</v>
      </c>
      <c r="H14" s="36">
        <v>452237.4</v>
      </c>
      <c r="I14" s="36">
        <v>458428.2</v>
      </c>
      <c r="J14" s="36">
        <v>451984.81</v>
      </c>
      <c r="K14" s="36">
        <v>462978.39</v>
      </c>
      <c r="L14" s="36">
        <v>461752.99</v>
      </c>
      <c r="M14" s="36">
        <v>458480.86</v>
      </c>
      <c r="N14" s="36">
        <v>451243.59</v>
      </c>
      <c r="O14" s="36">
        <f t="shared" si="0"/>
        <v>5584814.6500000004</v>
      </c>
    </row>
    <row r="15" spans="1:15" s="8" customFormat="1" x14ac:dyDescent="0.25">
      <c r="A15" s="12" t="s">
        <v>8</v>
      </c>
      <c r="B15" s="12"/>
      <c r="C15" s="37">
        <v>338410.57</v>
      </c>
      <c r="D15" s="37">
        <v>3355118.87</v>
      </c>
      <c r="E15" s="37">
        <v>2241360</v>
      </c>
      <c r="F15" s="37">
        <v>1418068.38</v>
      </c>
      <c r="G15" s="37">
        <v>2239132.7999999998</v>
      </c>
      <c r="H15" s="37">
        <v>2465301.2999999998</v>
      </c>
      <c r="I15" s="37">
        <v>2087100.38</v>
      </c>
      <c r="J15" s="37">
        <v>2959707.32</v>
      </c>
      <c r="K15" s="37">
        <v>2814795.14</v>
      </c>
      <c r="L15" s="37">
        <v>4856960.91</v>
      </c>
      <c r="M15" s="37">
        <v>2886122.15</v>
      </c>
      <c r="N15" s="37">
        <v>3763221.62</v>
      </c>
      <c r="O15" s="51">
        <f>SUM(C15:N15)</f>
        <v>31425299.439999998</v>
      </c>
    </row>
    <row r="16" spans="1:15" x14ac:dyDescent="0.25">
      <c r="A16" s="21" t="s">
        <v>9</v>
      </c>
      <c r="B16" s="4"/>
      <c r="C16" s="36">
        <v>95377.5</v>
      </c>
      <c r="D16" s="36">
        <v>270356.92</v>
      </c>
      <c r="E16" s="36">
        <v>425093.37</v>
      </c>
      <c r="F16" s="36">
        <v>86830.84</v>
      </c>
      <c r="G16" s="36">
        <v>264976.56</v>
      </c>
      <c r="H16" s="36">
        <v>265822.51</v>
      </c>
      <c r="I16" s="36">
        <v>463478.93</v>
      </c>
      <c r="J16" s="36">
        <v>87093.62</v>
      </c>
      <c r="K16" s="36">
        <v>273435.65999999997</v>
      </c>
      <c r="L16" s="36">
        <v>1312379.55</v>
      </c>
      <c r="M16" s="36">
        <v>270824.51</v>
      </c>
      <c r="N16" s="36">
        <v>338145.89</v>
      </c>
      <c r="O16" s="50">
        <f>SUM(C16:N16)</f>
        <v>4153815.86</v>
      </c>
    </row>
    <row r="17" spans="1:15" x14ac:dyDescent="0.25">
      <c r="A17" s="21" t="s">
        <v>10</v>
      </c>
      <c r="B17" s="5"/>
      <c r="C17" s="28">
        <v>0</v>
      </c>
      <c r="D17" s="28">
        <v>0</v>
      </c>
      <c r="E17" s="36">
        <v>21650.25</v>
      </c>
      <c r="F17" s="36">
        <v>7216.75</v>
      </c>
      <c r="G17" s="36">
        <v>27005.33</v>
      </c>
      <c r="H17" s="36">
        <v>42014.95</v>
      </c>
      <c r="I17" s="36">
        <v>35890.75</v>
      </c>
      <c r="J17" s="36">
        <v>40544.269999999997</v>
      </c>
      <c r="K17" s="36">
        <v>240746.75</v>
      </c>
      <c r="L17" s="36">
        <v>145004.88</v>
      </c>
      <c r="M17" s="36">
        <v>142877.54999999999</v>
      </c>
      <c r="N17" s="36">
        <v>166571.95000000001</v>
      </c>
      <c r="O17" s="50">
        <f t="shared" ref="O17:O23" si="1">SUM(C17:N17)</f>
        <v>869523.42999999993</v>
      </c>
    </row>
    <row r="18" spans="1:15" x14ac:dyDescent="0.25">
      <c r="A18" s="21" t="s">
        <v>11</v>
      </c>
      <c r="B18" s="4"/>
      <c r="C18" s="28">
        <v>0</v>
      </c>
      <c r="D18" s="28">
        <v>0</v>
      </c>
      <c r="E18" s="28">
        <v>0</v>
      </c>
      <c r="F18" s="28">
        <v>0</v>
      </c>
      <c r="G18" s="36">
        <v>45140</v>
      </c>
      <c r="H18" s="36">
        <v>63048.67</v>
      </c>
      <c r="I18" s="28">
        <v>0</v>
      </c>
      <c r="J18" s="36">
        <v>142329.64000000001</v>
      </c>
      <c r="K18" s="36">
        <v>75601.02</v>
      </c>
      <c r="L18" s="36">
        <v>43000</v>
      </c>
      <c r="M18" s="36">
        <v>48450</v>
      </c>
      <c r="N18" s="36">
        <v>72615.73</v>
      </c>
      <c r="O18" s="50">
        <f t="shared" si="1"/>
        <v>490185.06</v>
      </c>
    </row>
    <row r="19" spans="1:15" x14ac:dyDescent="0.25">
      <c r="A19" s="21" t="s">
        <v>12</v>
      </c>
      <c r="B19" s="5"/>
      <c r="C19" s="28">
        <v>0</v>
      </c>
      <c r="D19" s="28">
        <v>0</v>
      </c>
      <c r="E19" s="28">
        <v>0</v>
      </c>
      <c r="F19" s="28">
        <v>0</v>
      </c>
      <c r="G19" s="36">
        <v>9290</v>
      </c>
      <c r="H19" s="36">
        <v>3960</v>
      </c>
      <c r="I19" s="28">
        <v>0</v>
      </c>
      <c r="J19" s="36">
        <v>85033.15</v>
      </c>
      <c r="K19" s="36">
        <v>110984.36</v>
      </c>
      <c r="L19" s="36">
        <v>7576</v>
      </c>
      <c r="M19" s="36">
        <v>8453.16</v>
      </c>
      <c r="N19" s="36">
        <v>103109.06</v>
      </c>
      <c r="O19" s="50">
        <f t="shared" si="1"/>
        <v>328405.73</v>
      </c>
    </row>
    <row r="20" spans="1:15" x14ac:dyDescent="0.25">
      <c r="A20" s="21" t="s">
        <v>13</v>
      </c>
      <c r="B20" s="4"/>
      <c r="C20" s="36">
        <v>80452.399999999994</v>
      </c>
      <c r="D20" s="36">
        <v>1748207.54</v>
      </c>
      <c r="E20" s="36">
        <v>933518.43</v>
      </c>
      <c r="F20" s="36">
        <v>881927.08</v>
      </c>
      <c r="G20" s="36">
        <v>880458.8</v>
      </c>
      <c r="H20" s="36">
        <v>880458.8</v>
      </c>
      <c r="I20" s="36">
        <v>236802.4</v>
      </c>
      <c r="J20" s="36">
        <v>1688512.8</v>
      </c>
      <c r="K20" s="36">
        <v>867569.78</v>
      </c>
      <c r="L20" s="36">
        <v>863164.97</v>
      </c>
      <c r="M20" s="36">
        <v>1076731.51</v>
      </c>
      <c r="N20" s="36">
        <v>1034480.78</v>
      </c>
      <c r="O20" s="50">
        <f t="shared" si="1"/>
        <v>11172285.289999999</v>
      </c>
    </row>
    <row r="21" spans="1:15" x14ac:dyDescent="0.25">
      <c r="A21" s="21" t="s">
        <v>14</v>
      </c>
      <c r="B21" s="5"/>
      <c r="C21" s="36">
        <v>82686.52</v>
      </c>
      <c r="D21" s="36">
        <v>82480.820000000007</v>
      </c>
      <c r="E21" s="36">
        <v>79751.48</v>
      </c>
      <c r="F21" s="36">
        <v>80464.3</v>
      </c>
      <c r="G21" s="36">
        <v>104960.87</v>
      </c>
      <c r="H21" s="36">
        <v>98359.02</v>
      </c>
      <c r="I21" s="36">
        <v>522217.15</v>
      </c>
      <c r="J21" s="36">
        <v>109884.53</v>
      </c>
      <c r="K21" s="36">
        <v>93453.72</v>
      </c>
      <c r="L21" s="36">
        <v>281576.86</v>
      </c>
      <c r="M21" s="36">
        <v>97189.36</v>
      </c>
      <c r="N21" s="36">
        <v>78952.600000000006</v>
      </c>
      <c r="O21" s="50">
        <f t="shared" si="1"/>
        <v>1711977.2300000002</v>
      </c>
    </row>
    <row r="22" spans="1:15" ht="30" x14ac:dyDescent="0.25">
      <c r="A22" s="21" t="s">
        <v>15</v>
      </c>
      <c r="B22" s="4"/>
      <c r="C22" s="28">
        <v>0</v>
      </c>
      <c r="D22" s="36">
        <v>813274.77</v>
      </c>
      <c r="E22" s="36">
        <v>155288</v>
      </c>
      <c r="F22" s="36">
        <v>23212.36</v>
      </c>
      <c r="G22" s="36">
        <v>137899.94</v>
      </c>
      <c r="H22" s="36">
        <v>91487.12</v>
      </c>
      <c r="I22" s="36">
        <v>33158</v>
      </c>
      <c r="J22" s="36">
        <v>133439.99</v>
      </c>
      <c r="K22" s="36">
        <v>129767.4</v>
      </c>
      <c r="L22" s="36">
        <v>248322.78</v>
      </c>
      <c r="M22" s="36">
        <v>72890</v>
      </c>
      <c r="N22" s="36">
        <v>193514.44</v>
      </c>
      <c r="O22" s="50">
        <f>SUM(C22:N22)</f>
        <v>2032254.7999999998</v>
      </c>
    </row>
    <row r="23" spans="1:15" ht="30" x14ac:dyDescent="0.25">
      <c r="A23" s="21" t="s">
        <v>16</v>
      </c>
      <c r="B23" s="5"/>
      <c r="C23" s="36">
        <v>40000</v>
      </c>
      <c r="D23" s="36">
        <v>251406.6</v>
      </c>
      <c r="E23" s="36">
        <v>626058.47</v>
      </c>
      <c r="F23" s="36">
        <v>10620</v>
      </c>
      <c r="G23" s="36">
        <v>566378.99</v>
      </c>
      <c r="H23" s="36">
        <v>285067.03000000003</v>
      </c>
      <c r="I23" s="36">
        <v>744931.15</v>
      </c>
      <c r="J23" s="36">
        <v>231058.57</v>
      </c>
      <c r="K23" s="36">
        <v>751996.93</v>
      </c>
      <c r="L23" s="36">
        <v>1653627.03</v>
      </c>
      <c r="M23" s="36">
        <v>1131349.53</v>
      </c>
      <c r="N23" s="36">
        <v>888115.07</v>
      </c>
      <c r="O23" s="50">
        <f t="shared" si="1"/>
        <v>7180609.370000001</v>
      </c>
    </row>
    <row r="24" spans="1:15" x14ac:dyDescent="0.25">
      <c r="A24" s="21" t="s">
        <v>50</v>
      </c>
      <c r="B24" s="5"/>
      <c r="C24" s="36">
        <v>39894.15</v>
      </c>
      <c r="D24" s="36">
        <v>189392.22</v>
      </c>
      <c r="E24" s="28">
        <v>0</v>
      </c>
      <c r="F24" s="36">
        <v>327797.05</v>
      </c>
      <c r="G24" s="36">
        <v>203022.31</v>
      </c>
      <c r="H24" s="36">
        <v>735083.2</v>
      </c>
      <c r="I24" s="36">
        <v>50622</v>
      </c>
      <c r="J24" s="36">
        <v>441810.75</v>
      </c>
      <c r="K24" s="36">
        <v>271239.52</v>
      </c>
      <c r="L24" s="36">
        <v>302308.84000000003</v>
      </c>
      <c r="M24" s="36">
        <v>37356.53</v>
      </c>
      <c r="N24" s="36">
        <v>887716.1</v>
      </c>
      <c r="O24" s="50">
        <f>SUM(C24:N24)</f>
        <v>3486242.67</v>
      </c>
    </row>
    <row r="25" spans="1:15" s="8" customFormat="1" x14ac:dyDescent="0.25">
      <c r="A25" s="10" t="s">
        <v>17</v>
      </c>
      <c r="B25" s="10"/>
      <c r="C25" s="41">
        <v>0</v>
      </c>
      <c r="D25" s="37">
        <v>711210</v>
      </c>
      <c r="E25" s="37">
        <v>67779.77</v>
      </c>
      <c r="F25" s="37">
        <v>790284.62</v>
      </c>
      <c r="G25" s="37">
        <v>85227.91</v>
      </c>
      <c r="H25" s="37">
        <v>65501.49</v>
      </c>
      <c r="I25" s="37">
        <v>1037855.11</v>
      </c>
      <c r="J25" s="37">
        <v>193714.39</v>
      </c>
      <c r="K25" s="37">
        <v>211659.81</v>
      </c>
      <c r="L25" s="37">
        <v>1174603.45</v>
      </c>
      <c r="M25" s="37">
        <v>302564.59999999998</v>
      </c>
      <c r="N25" s="37">
        <v>964260.36</v>
      </c>
      <c r="O25" s="37">
        <f>SUM(C25:N25)</f>
        <v>5604661.5099999998</v>
      </c>
    </row>
    <row r="26" spans="1:15" x14ac:dyDescent="0.25">
      <c r="A26" s="21" t="s">
        <v>18</v>
      </c>
      <c r="B26" s="5"/>
      <c r="C26" s="28">
        <v>0</v>
      </c>
      <c r="D26" s="28">
        <v>0</v>
      </c>
      <c r="E26" s="28">
        <v>0</v>
      </c>
      <c r="F26" s="28">
        <v>0</v>
      </c>
      <c r="G26" s="36">
        <v>39596.400000000001</v>
      </c>
      <c r="H26" s="36">
        <v>10879.01</v>
      </c>
      <c r="I26" s="28">
        <v>0</v>
      </c>
      <c r="J26" s="36">
        <v>19019.919999999998</v>
      </c>
      <c r="K26" s="28">
        <v>0</v>
      </c>
      <c r="L26" s="36">
        <v>53600.31</v>
      </c>
      <c r="M26" s="36">
        <v>20287.259999999998</v>
      </c>
      <c r="N26" s="36">
        <v>22128</v>
      </c>
      <c r="O26" s="36">
        <f>SUM(C26:N26)</f>
        <v>165510.9</v>
      </c>
    </row>
    <row r="27" spans="1:15" x14ac:dyDescent="0.25">
      <c r="A27" s="21" t="s">
        <v>27</v>
      </c>
      <c r="B27" s="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6">
        <v>128384</v>
      </c>
      <c r="J27" s="28">
        <v>0</v>
      </c>
      <c r="K27" s="28">
        <v>0</v>
      </c>
      <c r="L27" s="36">
        <v>65785</v>
      </c>
      <c r="M27" s="36">
        <v>50000</v>
      </c>
      <c r="N27" s="36">
        <v>549998</v>
      </c>
      <c r="O27" s="36">
        <f t="shared" ref="O27:O30" si="2">SUM(C27:N27)</f>
        <v>794167</v>
      </c>
    </row>
    <row r="28" spans="1:15" x14ac:dyDescent="0.25">
      <c r="A28" s="21" t="s">
        <v>20</v>
      </c>
      <c r="B28" s="4"/>
      <c r="C28" s="28">
        <v>0</v>
      </c>
      <c r="D28" s="28">
        <v>0</v>
      </c>
      <c r="E28" s="36">
        <v>6961.05</v>
      </c>
      <c r="F28" s="36">
        <v>9864.6</v>
      </c>
      <c r="G28" s="28">
        <v>0</v>
      </c>
      <c r="H28" s="28">
        <v>0</v>
      </c>
      <c r="I28" s="36">
        <v>17676.400000000001</v>
      </c>
      <c r="J28" s="36">
        <v>350</v>
      </c>
      <c r="K28" s="28">
        <v>0</v>
      </c>
      <c r="L28" s="36">
        <v>15195.37</v>
      </c>
      <c r="M28" s="36">
        <v>22919.71</v>
      </c>
      <c r="N28" s="28">
        <v>0</v>
      </c>
      <c r="O28" s="36">
        <f t="shared" si="2"/>
        <v>72967.13</v>
      </c>
    </row>
    <row r="29" spans="1:15" x14ac:dyDescent="0.25">
      <c r="A29" s="21" t="s">
        <v>28</v>
      </c>
      <c r="B29" s="4"/>
      <c r="C29" s="28">
        <v>0</v>
      </c>
      <c r="D29" s="28">
        <v>0</v>
      </c>
      <c r="E29" s="36">
        <v>9735</v>
      </c>
      <c r="F29" s="28">
        <v>0</v>
      </c>
      <c r="G29" s="36">
        <v>4970.67</v>
      </c>
      <c r="H29" s="28">
        <v>0</v>
      </c>
      <c r="I29" s="36">
        <v>19470</v>
      </c>
      <c r="J29" s="28">
        <v>0</v>
      </c>
      <c r="K29" s="28">
        <v>0</v>
      </c>
      <c r="L29" s="36">
        <v>1367.36</v>
      </c>
      <c r="M29" s="36">
        <v>1281.1500000000001</v>
      </c>
      <c r="N29" s="36">
        <v>15340</v>
      </c>
      <c r="O29" s="36">
        <f t="shared" si="2"/>
        <v>52164.18</v>
      </c>
    </row>
    <row r="30" spans="1:15" x14ac:dyDescent="0.25">
      <c r="A30" s="21" t="s">
        <v>22</v>
      </c>
      <c r="B30" s="5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6">
        <v>3540</v>
      </c>
      <c r="I30" s="28">
        <v>0</v>
      </c>
      <c r="J30" s="28">
        <v>0</v>
      </c>
      <c r="K30" s="36">
        <v>195600.01</v>
      </c>
      <c r="L30" s="28">
        <v>0</v>
      </c>
      <c r="M30" s="28">
        <v>0</v>
      </c>
      <c r="N30" s="28">
        <v>0</v>
      </c>
      <c r="O30" s="36">
        <f t="shared" si="2"/>
        <v>199140.01</v>
      </c>
    </row>
    <row r="31" spans="1:15" ht="30" x14ac:dyDescent="0.25">
      <c r="A31" s="21" t="s">
        <v>52</v>
      </c>
      <c r="B31" s="5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</row>
    <row r="32" spans="1:15" ht="30" x14ac:dyDescent="0.25">
      <c r="A32" s="21" t="s">
        <v>29</v>
      </c>
      <c r="B32" s="5"/>
      <c r="C32" s="28">
        <v>0</v>
      </c>
      <c r="D32" s="36">
        <v>700000</v>
      </c>
      <c r="E32" s="28">
        <v>0</v>
      </c>
      <c r="F32" s="50">
        <v>700000</v>
      </c>
      <c r="G32" s="28">
        <v>0</v>
      </c>
      <c r="H32" s="28">
        <v>0</v>
      </c>
      <c r="I32" s="36">
        <v>700000</v>
      </c>
      <c r="J32" s="28">
        <v>0</v>
      </c>
      <c r="K32" s="28">
        <v>0</v>
      </c>
      <c r="L32" s="36">
        <v>900000</v>
      </c>
      <c r="M32" s="28">
        <v>0</v>
      </c>
      <c r="N32" s="36">
        <v>260000</v>
      </c>
      <c r="O32" s="36">
        <f t="shared" ref="O32:O41" si="3">SUM(C32:N32)</f>
        <v>3260000</v>
      </c>
    </row>
    <row r="33" spans="1:15" ht="30" x14ac:dyDescent="0.25">
      <c r="A33" s="21" t="s">
        <v>53</v>
      </c>
      <c r="B33" s="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f t="shared" si="3"/>
        <v>0</v>
      </c>
    </row>
    <row r="34" spans="1:15" x14ac:dyDescent="0.25">
      <c r="A34" s="21" t="s">
        <v>19</v>
      </c>
      <c r="B34" s="4"/>
      <c r="C34" s="28">
        <v>0</v>
      </c>
      <c r="D34" s="36">
        <v>11210</v>
      </c>
      <c r="E34" s="36">
        <v>51083.72</v>
      </c>
      <c r="F34" s="36">
        <v>80420.02</v>
      </c>
      <c r="G34" s="36">
        <v>40660.839999999997</v>
      </c>
      <c r="H34" s="36">
        <v>51082.48</v>
      </c>
      <c r="I34" s="36">
        <v>172324.71</v>
      </c>
      <c r="J34" s="36">
        <v>174344.47</v>
      </c>
      <c r="K34" s="36">
        <v>16059.8</v>
      </c>
      <c r="L34" s="36">
        <v>138655.41</v>
      </c>
      <c r="M34" s="36">
        <v>208076.48</v>
      </c>
      <c r="N34" s="36">
        <v>116794.36</v>
      </c>
      <c r="O34" s="36">
        <f t="shared" si="3"/>
        <v>1060712.29</v>
      </c>
    </row>
    <row r="35" spans="1:15" s="8" customFormat="1" x14ac:dyDescent="0.25">
      <c r="A35" s="10" t="s">
        <v>30</v>
      </c>
      <c r="B35" s="10"/>
      <c r="C35" s="29">
        <v>0</v>
      </c>
      <c r="D35" s="37">
        <v>276791.77</v>
      </c>
      <c r="E35" s="29">
        <v>0</v>
      </c>
      <c r="F35" s="37">
        <v>27050.52</v>
      </c>
      <c r="G35" s="29">
        <v>0</v>
      </c>
      <c r="H35" s="29">
        <v>0</v>
      </c>
      <c r="I35" s="37">
        <v>20019.2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7">
        <f t="shared" si="3"/>
        <v>323861.49000000005</v>
      </c>
    </row>
    <row r="36" spans="1:15" ht="16.5" customHeight="1" x14ac:dyDescent="0.25">
      <c r="A36" s="21" t="s">
        <v>31</v>
      </c>
      <c r="B36" s="4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f t="shared" si="3"/>
        <v>0</v>
      </c>
    </row>
    <row r="37" spans="1:15" s="25" customFormat="1" ht="30" x14ac:dyDescent="0.25">
      <c r="A37" s="21" t="s">
        <v>54</v>
      </c>
      <c r="B37" s="24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f t="shared" si="3"/>
        <v>0</v>
      </c>
    </row>
    <row r="38" spans="1:15" s="25" customFormat="1" ht="30" x14ac:dyDescent="0.25">
      <c r="A38" s="21" t="s">
        <v>55</v>
      </c>
      <c r="B38" s="2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f t="shared" si="3"/>
        <v>0</v>
      </c>
    </row>
    <row r="39" spans="1:15" s="25" customFormat="1" ht="30" x14ac:dyDescent="0.25">
      <c r="A39" s="21" t="s">
        <v>56</v>
      </c>
      <c r="B39" s="2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f t="shared" si="3"/>
        <v>0</v>
      </c>
    </row>
    <row r="40" spans="1:15" s="25" customFormat="1" ht="30" x14ac:dyDescent="0.25">
      <c r="A40" s="21" t="s">
        <v>57</v>
      </c>
      <c r="B40" s="2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f t="shared" si="3"/>
        <v>0</v>
      </c>
    </row>
    <row r="41" spans="1:15" s="25" customFormat="1" x14ac:dyDescent="0.25">
      <c r="A41" s="4" t="s">
        <v>58</v>
      </c>
      <c r="B41" s="2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f t="shared" si="3"/>
        <v>0</v>
      </c>
    </row>
    <row r="42" spans="1:15" x14ac:dyDescent="0.25">
      <c r="A42" s="4" t="s">
        <v>32</v>
      </c>
      <c r="B42" s="4"/>
      <c r="C42" s="28">
        <v>0</v>
      </c>
      <c r="D42" s="36">
        <v>276791.77</v>
      </c>
      <c r="E42" s="28">
        <v>0</v>
      </c>
      <c r="F42" s="36">
        <v>27050.52</v>
      </c>
      <c r="G42" s="28">
        <v>0</v>
      </c>
      <c r="H42" s="28">
        <v>0</v>
      </c>
      <c r="I42" s="36">
        <v>20019.2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36">
        <f t="shared" ref="O42" si="4">SUM(C42:M42)</f>
        <v>323861.49000000005</v>
      </c>
    </row>
    <row r="43" spans="1:15" ht="30" x14ac:dyDescent="0.25">
      <c r="A43" s="21" t="s">
        <v>59</v>
      </c>
      <c r="B43" s="4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f t="shared" ref="O43:O57" si="5">SUM(C43:N43)</f>
        <v>0</v>
      </c>
    </row>
    <row r="44" spans="1:15" ht="30" x14ac:dyDescent="0.25">
      <c r="A44" s="21" t="s">
        <v>60</v>
      </c>
      <c r="B44" s="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f t="shared" si="5"/>
        <v>0</v>
      </c>
    </row>
    <row r="45" spans="1:15" x14ac:dyDescent="0.25">
      <c r="A45" s="10" t="s">
        <v>61</v>
      </c>
      <c r="B45" s="4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5"/>
        <v>0</v>
      </c>
    </row>
    <row r="46" spans="1:15" ht="15.75" customHeight="1" x14ac:dyDescent="0.25">
      <c r="A46" s="26" t="s">
        <v>62</v>
      </c>
      <c r="B46" s="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f t="shared" si="5"/>
        <v>0</v>
      </c>
    </row>
    <row r="47" spans="1:15" ht="30" x14ac:dyDescent="0.25">
      <c r="A47" s="21" t="s">
        <v>63</v>
      </c>
      <c r="B47" s="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f t="shared" si="5"/>
        <v>0</v>
      </c>
    </row>
    <row r="48" spans="1:15" ht="30" x14ac:dyDescent="0.25">
      <c r="A48" s="21" t="s">
        <v>64</v>
      </c>
      <c r="B48" s="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f t="shared" si="5"/>
        <v>0</v>
      </c>
    </row>
    <row r="49" spans="1:15" ht="30" x14ac:dyDescent="0.25">
      <c r="A49" s="21" t="s">
        <v>65</v>
      </c>
      <c r="B49" s="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f t="shared" si="5"/>
        <v>0</v>
      </c>
    </row>
    <row r="50" spans="1:15" ht="30" x14ac:dyDescent="0.25">
      <c r="A50" s="21" t="s">
        <v>66</v>
      </c>
      <c r="B50" s="4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f t="shared" si="5"/>
        <v>0</v>
      </c>
    </row>
    <row r="51" spans="1:15" ht="16.5" customHeight="1" x14ac:dyDescent="0.25">
      <c r="A51" s="21" t="s">
        <v>67</v>
      </c>
      <c r="B51" s="4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f t="shared" si="5"/>
        <v>0</v>
      </c>
    </row>
    <row r="52" spans="1:15" ht="30" x14ac:dyDescent="0.25">
      <c r="A52" s="72" t="s">
        <v>68</v>
      </c>
      <c r="B52" s="73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f t="shared" si="5"/>
        <v>0</v>
      </c>
    </row>
    <row r="53" spans="1:15" s="8" customFormat="1" x14ac:dyDescent="0.25">
      <c r="A53" s="10" t="s">
        <v>33</v>
      </c>
      <c r="B53" s="10"/>
      <c r="C53" s="29">
        <v>0</v>
      </c>
      <c r="D53" s="37">
        <v>235506</v>
      </c>
      <c r="E53" s="29">
        <v>0</v>
      </c>
      <c r="F53" s="37">
        <v>224551.69</v>
      </c>
      <c r="G53" s="37">
        <f>SUM(G54:G64)</f>
        <v>40083.5</v>
      </c>
      <c r="H53" s="29">
        <v>0</v>
      </c>
      <c r="I53" s="37">
        <v>393638.37</v>
      </c>
      <c r="J53" s="37">
        <v>729734.38</v>
      </c>
      <c r="K53" s="37">
        <v>108566.16</v>
      </c>
      <c r="L53" s="37">
        <v>528344.94999999995</v>
      </c>
      <c r="M53" s="37">
        <v>60180</v>
      </c>
      <c r="N53" s="37">
        <v>45024.01</v>
      </c>
      <c r="O53" s="37">
        <f t="shared" si="5"/>
        <v>2365629.0599999996</v>
      </c>
    </row>
    <row r="54" spans="1:15" x14ac:dyDescent="0.25">
      <c r="A54" s="4" t="s">
        <v>34</v>
      </c>
      <c r="B54" s="4"/>
      <c r="C54" s="28">
        <v>0</v>
      </c>
      <c r="D54" s="36">
        <v>235506</v>
      </c>
      <c r="E54" s="28">
        <v>0</v>
      </c>
      <c r="F54" s="36">
        <v>224551.69</v>
      </c>
      <c r="G54" s="28">
        <v>0</v>
      </c>
      <c r="H54" s="28">
        <v>0</v>
      </c>
      <c r="I54" s="36">
        <v>393638.37</v>
      </c>
      <c r="J54" s="36">
        <v>12300</v>
      </c>
      <c r="K54" s="36">
        <v>49686.6</v>
      </c>
      <c r="L54" s="36">
        <v>528344.94999999995</v>
      </c>
      <c r="M54" s="28">
        <v>0</v>
      </c>
      <c r="N54" s="65">
        <v>45024.01</v>
      </c>
      <c r="O54" s="64">
        <f t="shared" si="5"/>
        <v>1489051.6199999999</v>
      </c>
    </row>
    <row r="55" spans="1:15" x14ac:dyDescent="0.25">
      <c r="A55" s="4" t="s">
        <v>35</v>
      </c>
      <c r="B55" s="4"/>
      <c r="C55" s="28">
        <v>0</v>
      </c>
      <c r="D55" s="28">
        <v>0</v>
      </c>
      <c r="E55" s="28">
        <v>0</v>
      </c>
      <c r="F55" s="28">
        <v>0</v>
      </c>
      <c r="G55" s="36">
        <v>40083.5</v>
      </c>
      <c r="H55" s="28">
        <v>0</v>
      </c>
      <c r="I55" s="28">
        <v>0</v>
      </c>
      <c r="J55" s="28">
        <v>0</v>
      </c>
      <c r="K55" s="36">
        <v>58879.56</v>
      </c>
      <c r="L55" s="28">
        <v>0</v>
      </c>
      <c r="M55" s="28">
        <v>0</v>
      </c>
      <c r="N55" s="28">
        <v>0</v>
      </c>
      <c r="O55" s="36">
        <f t="shared" si="5"/>
        <v>98963.06</v>
      </c>
    </row>
    <row r="56" spans="1:15" ht="30" x14ac:dyDescent="0.25">
      <c r="A56" s="21" t="s">
        <v>69</v>
      </c>
      <c r="B56" s="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f t="shared" si="5"/>
        <v>0</v>
      </c>
    </row>
    <row r="57" spans="1:15" ht="30" x14ac:dyDescent="0.25">
      <c r="A57" s="21" t="s">
        <v>36</v>
      </c>
      <c r="B57" s="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f t="shared" si="5"/>
        <v>0</v>
      </c>
    </row>
    <row r="58" spans="1:15" x14ac:dyDescent="0.25">
      <c r="A58" s="4" t="s">
        <v>37</v>
      </c>
      <c r="B58" s="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36">
        <v>9322</v>
      </c>
      <c r="K58" s="28">
        <v>0</v>
      </c>
      <c r="L58" s="28">
        <v>0</v>
      </c>
      <c r="M58" s="28">
        <v>0</v>
      </c>
      <c r="N58" s="28">
        <v>0</v>
      </c>
      <c r="O58" s="36">
        <f t="shared" ref="O58:O64" si="6">SUM(C58:M58)</f>
        <v>9322</v>
      </c>
    </row>
    <row r="59" spans="1:15" x14ac:dyDescent="0.25">
      <c r="A59" s="4" t="s">
        <v>38</v>
      </c>
      <c r="B59" s="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36">
        <v>60180</v>
      </c>
      <c r="N59" s="28">
        <v>0</v>
      </c>
      <c r="O59" s="36">
        <f t="shared" si="6"/>
        <v>60180</v>
      </c>
    </row>
    <row r="60" spans="1:15" x14ac:dyDescent="0.25">
      <c r="A60" s="4" t="s">
        <v>70</v>
      </c>
      <c r="B60" s="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/>
      <c r="O60" s="28">
        <f t="shared" si="6"/>
        <v>0</v>
      </c>
    </row>
    <row r="61" spans="1:15" x14ac:dyDescent="0.25">
      <c r="A61" s="4" t="s">
        <v>39</v>
      </c>
      <c r="B61" s="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6">
        <v>708112.38</v>
      </c>
      <c r="K61" s="28">
        <v>0</v>
      </c>
      <c r="L61" s="28">
        <v>0</v>
      </c>
      <c r="M61" s="28">
        <v>0</v>
      </c>
      <c r="N61" s="28">
        <v>0</v>
      </c>
      <c r="O61" s="36">
        <f t="shared" si="6"/>
        <v>708112.38</v>
      </c>
    </row>
    <row r="62" spans="1:15" ht="30" x14ac:dyDescent="0.25">
      <c r="A62" s="21" t="s">
        <v>40</v>
      </c>
      <c r="B62" s="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f t="shared" si="6"/>
        <v>0</v>
      </c>
    </row>
    <row r="63" spans="1:15" x14ac:dyDescent="0.25">
      <c r="A63" s="4" t="s">
        <v>71</v>
      </c>
      <c r="B63" s="4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f t="shared" si="6"/>
        <v>0</v>
      </c>
    </row>
    <row r="64" spans="1:15" x14ac:dyDescent="0.25">
      <c r="A64" s="21" t="s">
        <v>72</v>
      </c>
      <c r="B64" s="4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f t="shared" si="6"/>
        <v>0</v>
      </c>
    </row>
    <row r="65" spans="1:15" x14ac:dyDescent="0.25">
      <c r="A65" s="10" t="s">
        <v>73</v>
      </c>
      <c r="B65" s="4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ref="O65:O80" si="7">SUM(C65:M65)</f>
        <v>0</v>
      </c>
    </row>
    <row r="66" spans="1:15" x14ac:dyDescent="0.25">
      <c r="A66" s="21" t="s">
        <v>74</v>
      </c>
      <c r="B66" s="4"/>
      <c r="C66" s="30">
        <v>0</v>
      </c>
      <c r="D66" s="30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30">
        <f t="shared" si="7"/>
        <v>0</v>
      </c>
    </row>
    <row r="67" spans="1:15" x14ac:dyDescent="0.25">
      <c r="A67" s="4" t="s">
        <v>75</v>
      </c>
      <c r="B67" s="4"/>
      <c r="C67" s="30">
        <v>0</v>
      </c>
      <c r="D67" s="30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30">
        <f t="shared" si="7"/>
        <v>0</v>
      </c>
    </row>
    <row r="68" spans="1:15" x14ac:dyDescent="0.25">
      <c r="A68" s="21" t="s">
        <v>76</v>
      </c>
      <c r="B68" s="4"/>
      <c r="C68" s="30">
        <v>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30">
        <f t="shared" si="7"/>
        <v>0</v>
      </c>
    </row>
    <row r="69" spans="1:15" ht="30" x14ac:dyDescent="0.25">
      <c r="A69" s="21" t="s">
        <v>77</v>
      </c>
      <c r="B69" s="4"/>
      <c r="C69" s="30">
        <v>0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30">
        <f t="shared" si="7"/>
        <v>0</v>
      </c>
    </row>
    <row r="70" spans="1:15" ht="29.25" x14ac:dyDescent="0.25">
      <c r="A70" s="27" t="s">
        <v>78</v>
      </c>
      <c r="B70" s="4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7"/>
        <v>0</v>
      </c>
    </row>
    <row r="71" spans="1:15" x14ac:dyDescent="0.25">
      <c r="A71" s="21" t="s">
        <v>79</v>
      </c>
      <c r="B71" s="4"/>
      <c r="C71" s="30">
        <v>0</v>
      </c>
      <c r="D71" s="30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30">
        <f t="shared" si="7"/>
        <v>0</v>
      </c>
    </row>
    <row r="72" spans="1:15" ht="30" x14ac:dyDescent="0.25">
      <c r="A72" s="21" t="s">
        <v>80</v>
      </c>
      <c r="B72" s="4"/>
      <c r="C72" s="30">
        <v>0</v>
      </c>
      <c r="D72" s="30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30">
        <f t="shared" si="7"/>
        <v>0</v>
      </c>
    </row>
    <row r="73" spans="1:15" ht="30" x14ac:dyDescent="0.25">
      <c r="A73" s="21" t="s">
        <v>81</v>
      </c>
      <c r="B73" s="4"/>
      <c r="C73" s="30">
        <v>0</v>
      </c>
      <c r="D73" s="30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30">
        <f t="shared" si="7"/>
        <v>0</v>
      </c>
    </row>
    <row r="74" spans="1:15" x14ac:dyDescent="0.25">
      <c r="A74" s="21" t="s">
        <v>82</v>
      </c>
      <c r="B74" s="4"/>
      <c r="C74" s="30">
        <v>0</v>
      </c>
      <c r="D74" s="30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30">
        <f t="shared" si="7"/>
        <v>0</v>
      </c>
    </row>
    <row r="75" spans="1:15" x14ac:dyDescent="0.25">
      <c r="A75" s="21" t="s">
        <v>83</v>
      </c>
      <c r="B75" s="4"/>
      <c r="C75" s="30">
        <v>0</v>
      </c>
      <c r="D75" s="30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30">
        <f t="shared" si="7"/>
        <v>0</v>
      </c>
    </row>
    <row r="76" spans="1:15" x14ac:dyDescent="0.25">
      <c r="A76" s="10" t="s">
        <v>84</v>
      </c>
      <c r="B76" s="4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7"/>
        <v>0</v>
      </c>
    </row>
    <row r="77" spans="1:15" x14ac:dyDescent="0.25">
      <c r="A77" s="21" t="s">
        <v>85</v>
      </c>
      <c r="B77" s="4"/>
      <c r="C77" s="30">
        <v>0</v>
      </c>
      <c r="D77" s="30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30">
        <f t="shared" si="7"/>
        <v>0</v>
      </c>
    </row>
    <row r="78" spans="1:15" x14ac:dyDescent="0.25">
      <c r="A78" s="21" t="s">
        <v>86</v>
      </c>
      <c r="B78" s="4"/>
      <c r="C78" s="30">
        <v>0</v>
      </c>
      <c r="D78" s="30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30">
        <f t="shared" si="7"/>
        <v>0</v>
      </c>
    </row>
    <row r="79" spans="1:15" x14ac:dyDescent="0.25">
      <c r="A79" s="21" t="s">
        <v>87</v>
      </c>
      <c r="B79" s="4"/>
      <c r="C79" s="30">
        <v>0</v>
      </c>
      <c r="D79" s="30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30">
        <f t="shared" si="7"/>
        <v>0</v>
      </c>
    </row>
    <row r="80" spans="1:15" ht="30" x14ac:dyDescent="0.25">
      <c r="A80" s="21" t="s">
        <v>88</v>
      </c>
      <c r="B80" s="4"/>
      <c r="C80" s="30">
        <v>0</v>
      </c>
      <c r="D80" s="30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30">
        <f t="shared" si="7"/>
        <v>0</v>
      </c>
    </row>
    <row r="81" spans="1:15" x14ac:dyDescent="0.25">
      <c r="A81" s="22" t="s">
        <v>41</v>
      </c>
      <c r="B81" s="9"/>
      <c r="C81" s="38">
        <f t="shared" ref="C81:K81" si="8">C53+C35+C25+C15+C9</f>
        <v>3830326.7399999998</v>
      </c>
      <c r="D81" s="38">
        <f t="shared" si="8"/>
        <v>9317591.6400000006</v>
      </c>
      <c r="E81" s="38">
        <f t="shared" si="8"/>
        <v>6446506.7599999998</v>
      </c>
      <c r="F81" s="38">
        <f t="shared" si="8"/>
        <v>6301481.1799999997</v>
      </c>
      <c r="G81" s="38">
        <f t="shared" si="8"/>
        <v>6265496.7400000002</v>
      </c>
      <c r="H81" s="38">
        <f t="shared" si="8"/>
        <v>6335890.1899999995</v>
      </c>
      <c r="I81" s="38">
        <f t="shared" si="8"/>
        <v>7698141.2599999998</v>
      </c>
      <c r="J81" s="38">
        <f t="shared" si="8"/>
        <v>7642928.71</v>
      </c>
      <c r="K81" s="38">
        <f t="shared" si="8"/>
        <v>7025573.9700000007</v>
      </c>
      <c r="L81" s="38">
        <f>L53+L35+L25+L15+L9</f>
        <v>10553987.77</v>
      </c>
      <c r="M81" s="38">
        <f>M53+M35+M25+M15+M9</f>
        <v>12903244.810000001</v>
      </c>
      <c r="N81" s="38">
        <f>+N53+N35+N25+N15+N9</f>
        <v>11714721.609999999</v>
      </c>
      <c r="O81" s="38">
        <f>O53+O35+O25+O15+O9+N81</f>
        <v>107750612.98999999</v>
      </c>
    </row>
    <row r="82" spans="1:15" x14ac:dyDescent="0.25">
      <c r="A82" s="7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7"/>
    </row>
    <row r="83" spans="1:15" s="8" customFormat="1" x14ac:dyDescent="0.25">
      <c r="A83" s="14" t="s">
        <v>42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</row>
    <row r="84" spans="1:15" s="8" customFormat="1" x14ac:dyDescent="0.25">
      <c r="A84" s="10" t="s">
        <v>43</v>
      </c>
      <c r="B84" s="11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</row>
    <row r="85" spans="1:15" x14ac:dyDescent="0.25">
      <c r="A85" s="4" t="s">
        <v>44</v>
      </c>
      <c r="B85" s="7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</row>
    <row r="86" spans="1:15" ht="30" x14ac:dyDescent="0.25">
      <c r="A86" s="21" t="s">
        <v>91</v>
      </c>
      <c r="B86" s="7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</row>
    <row r="87" spans="1:15" s="8" customFormat="1" x14ac:dyDescent="0.25">
      <c r="A87" s="10" t="s">
        <v>45</v>
      </c>
      <c r="B87" s="11"/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</row>
    <row r="88" spans="1:15" x14ac:dyDescent="0.25">
      <c r="A88" s="4" t="s">
        <v>46</v>
      </c>
      <c r="B88" s="7"/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</row>
    <row r="89" spans="1:15" x14ac:dyDescent="0.25">
      <c r="A89" s="4" t="s">
        <v>92</v>
      </c>
      <c r="B89" s="7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</row>
    <row r="90" spans="1:15" x14ac:dyDescent="0.25">
      <c r="A90" s="10" t="s">
        <v>93</v>
      </c>
      <c r="B90" s="7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</row>
    <row r="91" spans="1:15" x14ac:dyDescent="0.25">
      <c r="A91" s="4" t="s">
        <v>94</v>
      </c>
      <c r="B91" s="7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</row>
    <row r="92" spans="1:15" x14ac:dyDescent="0.25">
      <c r="A92" s="22" t="s">
        <v>47</v>
      </c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"/>
    </row>
    <row r="93" spans="1:15" x14ac:dyDescent="0.25">
      <c r="A93" s="7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</row>
    <row r="94" spans="1:15" x14ac:dyDescent="0.25">
      <c r="A94" s="23" t="s">
        <v>48</v>
      </c>
      <c r="B94" s="19">
        <f t="shared" ref="B94:L94" si="9">B81+B92</f>
        <v>0</v>
      </c>
      <c r="C94" s="18">
        <f t="shared" si="9"/>
        <v>3830326.7399999998</v>
      </c>
      <c r="D94" s="18">
        <f t="shared" si="9"/>
        <v>9317591.6400000006</v>
      </c>
      <c r="E94" s="18">
        <f t="shared" si="9"/>
        <v>6446506.7599999998</v>
      </c>
      <c r="F94" s="18">
        <f t="shared" si="9"/>
        <v>6301481.1799999997</v>
      </c>
      <c r="G94" s="18">
        <f t="shared" si="9"/>
        <v>6265496.7400000002</v>
      </c>
      <c r="H94" s="18">
        <f t="shared" si="9"/>
        <v>6335890.1899999995</v>
      </c>
      <c r="I94" s="18">
        <f t="shared" si="9"/>
        <v>7698141.2599999998</v>
      </c>
      <c r="J94" s="18">
        <f t="shared" si="9"/>
        <v>7642928.71</v>
      </c>
      <c r="K94" s="18">
        <f t="shared" si="9"/>
        <v>7025573.9700000007</v>
      </c>
      <c r="L94" s="18">
        <f t="shared" si="9"/>
        <v>10553987.77</v>
      </c>
      <c r="M94" s="18">
        <f>M81+M92</f>
        <v>12903244.810000001</v>
      </c>
      <c r="N94" s="18">
        <f>+N81+N92</f>
        <v>11714721.609999999</v>
      </c>
      <c r="O94" s="18">
        <f>+O81+O92</f>
        <v>107750612.98999999</v>
      </c>
    </row>
    <row r="95" spans="1:15" x14ac:dyDescent="0.25">
      <c r="A95" t="s">
        <v>49</v>
      </c>
    </row>
    <row r="101" spans="1:15" x14ac:dyDescent="0.25">
      <c r="B101" s="33"/>
      <c r="C101" s="43"/>
      <c r="D101" s="43"/>
      <c r="E101" s="43"/>
      <c r="F101" s="43"/>
      <c r="G101" s="43"/>
      <c r="H101" s="43"/>
      <c r="J101" s="70"/>
      <c r="K101" s="70"/>
      <c r="L101" s="70"/>
      <c r="M101" s="60"/>
      <c r="N101" s="60"/>
      <c r="O101" s="43"/>
    </row>
    <row r="102" spans="1:15" x14ac:dyDescent="0.25">
      <c r="A102" s="32" t="s">
        <v>96</v>
      </c>
      <c r="G102" s="34"/>
      <c r="J102" s="69" t="s">
        <v>104</v>
      </c>
      <c r="K102" s="69"/>
      <c r="L102" s="69"/>
      <c r="M102" s="59"/>
      <c r="N102" s="63"/>
      <c r="O102" s="34"/>
    </row>
    <row r="103" spans="1:15" x14ac:dyDescent="0.25">
      <c r="A103" s="31" t="s">
        <v>89</v>
      </c>
      <c r="G103" s="33"/>
      <c r="J103" s="66" t="s">
        <v>103</v>
      </c>
      <c r="K103" s="66"/>
      <c r="L103" s="66"/>
      <c r="M103" s="58"/>
      <c r="N103" s="62"/>
      <c r="O103" s="33"/>
    </row>
    <row r="110" spans="1:15" x14ac:dyDescent="0.25">
      <c r="A110" s="34"/>
      <c r="B110" s="69"/>
      <c r="C110" s="69"/>
      <c r="D110" s="69"/>
      <c r="E110" s="69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x14ac:dyDescent="0.25">
      <c r="A111" s="33"/>
      <c r="D111" s="71" t="s">
        <v>97</v>
      </c>
      <c r="E111" s="71"/>
      <c r="F111" s="71"/>
      <c r="G111" s="71"/>
      <c r="H111" s="46"/>
      <c r="I111" s="48"/>
      <c r="J111" s="53"/>
      <c r="K111" s="55"/>
      <c r="L111" s="57"/>
      <c r="M111" s="59"/>
      <c r="N111" s="63"/>
      <c r="O111" s="34"/>
    </row>
    <row r="112" spans="1:15" x14ac:dyDescent="0.25">
      <c r="D112" s="66" t="s">
        <v>90</v>
      </c>
      <c r="E112" s="66"/>
      <c r="F112" s="66"/>
      <c r="G112" s="66"/>
      <c r="H112" s="45"/>
      <c r="I112" s="47"/>
      <c r="J112" s="52"/>
      <c r="K112" s="54"/>
      <c r="L112" s="56"/>
      <c r="M112" s="58"/>
      <c r="N112" s="62"/>
      <c r="O112" s="33"/>
    </row>
  </sheetData>
  <mergeCells count="11">
    <mergeCell ref="D112:G112"/>
    <mergeCell ref="A1:O1"/>
    <mergeCell ref="A2:O2"/>
    <mergeCell ref="A3:O3"/>
    <mergeCell ref="A4:O4"/>
    <mergeCell ref="B110:E110"/>
    <mergeCell ref="J102:L102"/>
    <mergeCell ref="J103:L103"/>
    <mergeCell ref="J101:L101"/>
    <mergeCell ref="D111:G111"/>
    <mergeCell ref="A5:C5"/>
  </mergeCells>
  <pageMargins left="0.45" right="0.2" top="0.25" bottom="0.25" header="0.3" footer="0.3"/>
  <pageSetup paperSize="5" scale="48" orientation="landscape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Ana Andujar</cp:lastModifiedBy>
  <cp:lastPrinted>2022-01-07T18:10:00Z</cp:lastPrinted>
  <dcterms:created xsi:type="dcterms:W3CDTF">2018-10-05T19:26:31Z</dcterms:created>
  <dcterms:modified xsi:type="dcterms:W3CDTF">2022-01-07T18:20:57Z</dcterms:modified>
</cp:coreProperties>
</file>